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6/MEM/PMA/ületulev Vabaduse plats 4 Viljandi/"/>
    </mc:Choice>
  </mc:AlternateContent>
  <bookViews>
    <workbookView xWindow="480" yWindow="60" windowWidth="20730" windowHeight="11760"/>
  </bookViews>
  <sheets>
    <sheet name="Leht1" sheetId="1" r:id="rId1"/>
    <sheet name="Leht2" sheetId="2" r:id="rId2"/>
    <sheet name="Leht3" sheetId="3" r:id="rId3"/>
  </sheets>
  <calcPr calcId="152511"/>
</workbook>
</file>

<file path=xl/calcChain.xml><?xml version="1.0" encoding="utf-8"?>
<calcChain xmlns="http://schemas.openxmlformats.org/spreadsheetml/2006/main">
  <c r="M19" i="1" l="1"/>
  <c r="E42" i="1"/>
  <c r="E71" i="1"/>
  <c r="E101" i="1"/>
  <c r="E124" i="1"/>
  <c r="O6" i="1"/>
  <c r="O7" i="1"/>
  <c r="O8" i="1"/>
  <c r="O9" i="1"/>
  <c r="O10" i="1"/>
  <c r="O11" i="1"/>
  <c r="O12" i="1"/>
  <c r="O13" i="1"/>
  <c r="O14" i="1"/>
  <c r="O15" i="1"/>
  <c r="O16" i="1"/>
  <c r="O17" i="1"/>
  <c r="O19" i="1"/>
  <c r="O20" i="1"/>
  <c r="O5" i="1"/>
  <c r="L17" i="1"/>
  <c r="M17" i="1"/>
  <c r="N17" i="1"/>
  <c r="N6" i="1"/>
  <c r="N7" i="1"/>
  <c r="N8" i="1"/>
  <c r="N9" i="1"/>
  <c r="N10" i="1"/>
  <c r="N11" i="1"/>
  <c r="N12" i="1"/>
  <c r="N13" i="1"/>
  <c r="N14" i="1"/>
  <c r="N15" i="1"/>
  <c r="N16" i="1"/>
  <c r="N19" i="1"/>
  <c r="N20" i="1"/>
  <c r="M6" i="1"/>
  <c r="M7" i="1"/>
  <c r="M8" i="1"/>
  <c r="M9" i="1"/>
  <c r="M10" i="1"/>
  <c r="M11" i="1"/>
  <c r="M12" i="1"/>
  <c r="M13" i="1"/>
  <c r="M14" i="1"/>
  <c r="M15" i="1"/>
  <c r="M16" i="1"/>
  <c r="M20" i="1"/>
  <c r="N5" i="1"/>
  <c r="M5" i="1"/>
  <c r="L19" i="1"/>
  <c r="L20" i="1"/>
  <c r="L6" i="1"/>
  <c r="L7" i="1"/>
  <c r="L8" i="1"/>
  <c r="L9" i="1"/>
  <c r="L10" i="1"/>
  <c r="L11" i="1"/>
  <c r="L12" i="1"/>
  <c r="L13" i="1"/>
  <c r="L14" i="1"/>
  <c r="L15" i="1"/>
  <c r="L16" i="1"/>
  <c r="L5" i="1"/>
  <c r="N18" i="1" l="1"/>
  <c r="N21" i="1"/>
  <c r="P19" i="1"/>
  <c r="M21" i="1"/>
  <c r="P17" i="1"/>
  <c r="P20" i="1"/>
  <c r="P15" i="1"/>
  <c r="P11" i="1"/>
  <c r="O18" i="1"/>
  <c r="L18" i="1"/>
  <c r="P7" i="1"/>
  <c r="L21" i="1"/>
  <c r="O21" i="1"/>
  <c r="E125" i="1"/>
  <c r="P16" i="1"/>
  <c r="P12" i="1"/>
  <c r="P8" i="1"/>
  <c r="P13" i="1"/>
  <c r="P9" i="1"/>
  <c r="P14" i="1"/>
  <c r="P10" i="1"/>
  <c r="P6" i="1"/>
  <c r="P5" i="1"/>
  <c r="M18" i="1"/>
  <c r="M22" i="1" s="1"/>
  <c r="D124" i="1"/>
  <c r="N22" i="1" l="1"/>
  <c r="O22" i="1"/>
  <c r="P18" i="1"/>
  <c r="Q7" i="1" s="1"/>
  <c r="R7" i="1" s="1"/>
  <c r="L22" i="1"/>
  <c r="D101" i="1"/>
  <c r="F71" i="1"/>
  <c r="D71" i="1"/>
  <c r="Q6" i="1" l="1"/>
  <c r="R6" i="1" s="1"/>
  <c r="Q12" i="1"/>
  <c r="R12" i="1" s="1"/>
  <c r="Q5" i="1"/>
  <c r="R5" i="1" s="1"/>
  <c r="Q8" i="1"/>
  <c r="R8" i="1" s="1"/>
  <c r="Q10" i="1"/>
  <c r="R10" i="1" s="1"/>
  <c r="Q14" i="1"/>
  <c r="R14" i="1" s="1"/>
  <c r="Q15" i="1"/>
  <c r="R15" i="1" s="1"/>
  <c r="Q16" i="1"/>
  <c r="R16" i="1" s="1"/>
  <c r="Q11" i="1"/>
  <c r="R11" i="1" s="1"/>
  <c r="Q17" i="1"/>
  <c r="R17" i="1" s="1"/>
  <c r="Q13" i="1"/>
  <c r="R13" i="1" s="1"/>
  <c r="Q9" i="1"/>
  <c r="R9" i="1" s="1"/>
  <c r="D42" i="1"/>
  <c r="R22" i="1" l="1"/>
  <c r="Q18" i="1"/>
</calcChain>
</file>

<file path=xl/sharedStrings.xml><?xml version="1.0" encoding="utf-8"?>
<sst xmlns="http://schemas.openxmlformats.org/spreadsheetml/2006/main" count="262" uniqueCount="89">
  <si>
    <t xml:space="preserve">Nr </t>
  </si>
  <si>
    <t>plaanil</t>
  </si>
  <si>
    <t>Ruumi  nimi</t>
  </si>
  <si>
    <t>kokku</t>
  </si>
  <si>
    <t>kasulik pind</t>
  </si>
  <si>
    <t>Ühend.</t>
  </si>
  <si>
    <t>teede</t>
  </si>
  <si>
    <t>pind</t>
  </si>
  <si>
    <t>tehn</t>
  </si>
  <si>
    <t>ruumide</t>
  </si>
  <si>
    <t>Kasutus</t>
  </si>
  <si>
    <t xml:space="preserve">                              Hoone netopind</t>
  </si>
  <si>
    <t xml:space="preserve"> büroo-majandusruum</t>
  </si>
  <si>
    <t>ITAK</t>
  </si>
  <si>
    <t>bürooruum</t>
  </si>
  <si>
    <t>laoruum</t>
  </si>
  <si>
    <t>Kilbiruum</t>
  </si>
  <si>
    <t>Garaaž</t>
  </si>
  <si>
    <t>Põllumajandusamet</t>
  </si>
  <si>
    <t>Tuulekoda</t>
  </si>
  <si>
    <t>hoone üldpind</t>
  </si>
  <si>
    <t>Laoruum</t>
  </si>
  <si>
    <t>Ventkamber</t>
  </si>
  <si>
    <t>Laboriruum</t>
  </si>
  <si>
    <t>Viljandimaa Veterinaarkeskus</t>
  </si>
  <si>
    <t>Koridor</t>
  </si>
  <si>
    <t>Abiruum</t>
  </si>
  <si>
    <t>Sauna eesruum</t>
  </si>
  <si>
    <t>20A</t>
  </si>
  <si>
    <t>laboriruum</t>
  </si>
  <si>
    <t>Soojussõlm</t>
  </si>
  <si>
    <t>tehnopind</t>
  </si>
  <si>
    <t>WC</t>
  </si>
  <si>
    <t>29,31,32</t>
  </si>
  <si>
    <t>Veesõlm</t>
  </si>
  <si>
    <t>korid-tuulekoda</t>
  </si>
  <si>
    <t>Vert. Ühendusteede pind</t>
  </si>
  <si>
    <t>KELDRIKORRUS KOKKU</t>
  </si>
  <si>
    <t>Bürooruum</t>
  </si>
  <si>
    <t>PRIA</t>
  </si>
  <si>
    <t>35A</t>
  </si>
  <si>
    <t>42-43</t>
  </si>
  <si>
    <t>44-45</t>
  </si>
  <si>
    <t>Ooteruum-koridor</t>
  </si>
  <si>
    <t>46A</t>
  </si>
  <si>
    <t>Vastuvõturuum</t>
  </si>
  <si>
    <t>koridor</t>
  </si>
  <si>
    <t>48-49</t>
  </si>
  <si>
    <t>Maaeluministeerium</t>
  </si>
  <si>
    <t>Trepikoda</t>
  </si>
  <si>
    <t>Esimene korrus kokku</t>
  </si>
  <si>
    <t>VILKO</t>
  </si>
  <si>
    <t>Maa-amet</t>
  </si>
  <si>
    <t>70-71</t>
  </si>
  <si>
    <t>Serveriruum</t>
  </si>
  <si>
    <t>73-74</t>
  </si>
  <si>
    <t>75-76</t>
  </si>
  <si>
    <t>arhiiv</t>
  </si>
  <si>
    <t>87A</t>
  </si>
  <si>
    <t>Teine korrus kokku</t>
  </si>
  <si>
    <t>Hoone üldpind</t>
  </si>
  <si>
    <t>Viljandimaa Omavalitsuste Liit</t>
  </si>
  <si>
    <t>99, 101</t>
  </si>
  <si>
    <t>Saali teenindusruum</t>
  </si>
  <si>
    <t>Saal</t>
  </si>
  <si>
    <t>Viljandimaa Taluliit</t>
  </si>
  <si>
    <t>Terviseamet</t>
  </si>
  <si>
    <t>Jõudluskontrolli AS</t>
  </si>
  <si>
    <t>Kolmas korrus kokku</t>
  </si>
  <si>
    <t>Saun duss</t>
  </si>
  <si>
    <t>WC eesruum</t>
  </si>
  <si>
    <t xml:space="preserve">Laoruum </t>
  </si>
  <si>
    <t>512,3 + 556,5 + 549,7 +575,3 = 2193,8 s.o number mis riigi kinnisvararegistris</t>
  </si>
  <si>
    <t>korruse üldpind</t>
  </si>
  <si>
    <t>Panipaik</t>
  </si>
  <si>
    <t>RUUMIDE EKSPIKATSIOON: Vabaduse plats 4, Viljandi</t>
  </si>
  <si>
    <t xml:space="preserve">üürnik </t>
  </si>
  <si>
    <t>I korrus</t>
  </si>
  <si>
    <t>II korrus</t>
  </si>
  <si>
    <t>III korrus</t>
  </si>
  <si>
    <t>vakantne</t>
  </si>
  <si>
    <t>keldrikorrus</t>
  </si>
  <si>
    <t>Ainukasutus kokku</t>
  </si>
  <si>
    <t>Ühiskasutus</t>
  </si>
  <si>
    <t>Ainu- ja ühiskasutus KOKKU</t>
  </si>
  <si>
    <t>Üldkasutus kokku</t>
  </si>
  <si>
    <t>Üüripind kokku</t>
  </si>
  <si>
    <t>Hoone kokku</t>
  </si>
  <si>
    <t>koristjaruum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</si>
</sst>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charset val="186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5" xfId="0" applyBorder="1"/>
    <xf numFmtId="0" fontId="1" fillId="0" borderId="10" xfId="0" applyFont="1" applyBorder="1"/>
    <xf numFmtId="0" fontId="0" fillId="0" borderId="1" xfId="0" applyFill="1" applyBorder="1"/>
    <xf numFmtId="0" fontId="2" fillId="0" borderId="1" xfId="0" applyFont="1" applyBorder="1"/>
    <xf numFmtId="0" fontId="3" fillId="0" borderId="0" xfId="0" applyFont="1"/>
    <xf numFmtId="0" fontId="0" fillId="0" borderId="12" xfId="0" applyBorder="1"/>
    <xf numFmtId="0" fontId="0" fillId="0" borderId="0" xfId="0" applyBorder="1"/>
    <xf numFmtId="164" fontId="4" fillId="2" borderId="10" xfId="0" applyNumberFormat="1" applyFont="1" applyFill="1" applyBorder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4" fontId="0" fillId="0" borderId="6" xfId="0" applyNumberFormat="1" applyBorder="1"/>
    <xf numFmtId="0" fontId="4" fillId="2" borderId="11" xfId="0" applyFont="1" applyFill="1" applyBorder="1"/>
    <xf numFmtId="0" fontId="4" fillId="2" borderId="12" xfId="0" applyFont="1" applyFill="1" applyBorder="1"/>
    <xf numFmtId="0" fontId="4" fillId="2" borderId="9" xfId="0" applyFont="1" applyFill="1" applyBorder="1"/>
    <xf numFmtId="0" fontId="4" fillId="2" borderId="13" xfId="0" applyFont="1" applyFill="1" applyBorder="1"/>
    <xf numFmtId="0" fontId="5" fillId="2" borderId="6" xfId="0" applyFont="1" applyFill="1" applyBorder="1"/>
    <xf numFmtId="0" fontId="5" fillId="2" borderId="0" xfId="0" applyFont="1" applyFill="1" applyBorder="1"/>
    <xf numFmtId="0" fontId="5" fillId="2" borderId="7" xfId="0" applyFont="1" applyFill="1" applyBorder="1"/>
    <xf numFmtId="0" fontId="5" fillId="2" borderId="3" xfId="0" applyFont="1" applyFill="1" applyBorder="1"/>
    <xf numFmtId="0" fontId="6" fillId="0" borderId="7" xfId="0" applyFont="1" applyBorder="1"/>
    <xf numFmtId="164" fontId="5" fillId="2" borderId="6" xfId="0" applyNumberFormat="1" applyFont="1" applyFill="1" applyBorder="1"/>
    <xf numFmtId="164" fontId="7" fillId="2" borderId="6" xfId="0" applyNumberFormat="1" applyFont="1" applyFill="1" applyBorder="1"/>
    <xf numFmtId="164" fontId="7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4" fontId="4" fillId="2" borderId="5" xfId="0" applyNumberFormat="1" applyFont="1" applyFill="1" applyBorder="1"/>
    <xf numFmtId="164" fontId="4" fillId="2" borderId="4" xfId="0" applyNumberFormat="1" applyFont="1" applyFill="1" applyBorder="1"/>
    <xf numFmtId="0" fontId="0" fillId="3" borderId="1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127"/>
  <sheetViews>
    <sheetView tabSelected="1" topLeftCell="A100" workbookViewId="0">
      <selection activeCell="L125" sqref="L125"/>
    </sheetView>
  </sheetViews>
  <sheetFormatPr defaultRowHeight="12.75" customHeight="1" x14ac:dyDescent="0.25"/>
  <cols>
    <col min="3" max="3" width="22.7109375" customWidth="1"/>
    <col min="5" max="5" width="11.140625" customWidth="1"/>
    <col min="8" max="8" width="40.5703125" customWidth="1"/>
    <col min="11" max="11" width="28.28515625" customWidth="1"/>
    <col min="12" max="16" width="14.42578125" customWidth="1"/>
    <col min="17" max="18" width="12.7109375" customWidth="1"/>
  </cols>
  <sheetData>
    <row r="3" spans="2:18" ht="12.75" customHeight="1" x14ac:dyDescent="0.25">
      <c r="B3" s="16" t="s">
        <v>75</v>
      </c>
    </row>
    <row r="4" spans="2:18" ht="12.75" customHeight="1" x14ac:dyDescent="0.25">
      <c r="K4" s="23" t="s">
        <v>76</v>
      </c>
      <c r="L4" s="23" t="s">
        <v>81</v>
      </c>
      <c r="M4" s="24" t="s">
        <v>77</v>
      </c>
      <c r="N4" s="24" t="s">
        <v>78</v>
      </c>
      <c r="O4" s="25" t="s">
        <v>79</v>
      </c>
      <c r="P4" s="21" t="s">
        <v>82</v>
      </c>
      <c r="Q4" s="21" t="s">
        <v>83</v>
      </c>
      <c r="R4" s="21" t="s">
        <v>86</v>
      </c>
    </row>
    <row r="5" spans="2:18" ht="12.75" customHeight="1" x14ac:dyDescent="0.25">
      <c r="B5" s="1" t="s">
        <v>0</v>
      </c>
      <c r="C5" s="6" t="s">
        <v>2</v>
      </c>
      <c r="D5" s="8" t="s">
        <v>11</v>
      </c>
      <c r="E5" s="8"/>
      <c r="F5" s="8"/>
      <c r="G5" s="8"/>
      <c r="H5" s="9"/>
      <c r="K5" s="1" t="s">
        <v>13</v>
      </c>
      <c r="L5" s="17">
        <f>SUMIF($H$10:$H$41,K5,$E$10:$E$41)</f>
        <v>138.10000000000002</v>
      </c>
      <c r="M5" s="17">
        <f>SUMIF($H$44:$H$69,K5,$E$44:$E$69)</f>
        <v>0</v>
      </c>
      <c r="N5" s="17">
        <f>SUMIF($H$73:$H$100,K5,$E$73:$E$100)</f>
        <v>0</v>
      </c>
      <c r="O5" s="6">
        <f>SUMIF($H$103:$H$123,K5,$E$103:$E$123)</f>
        <v>0</v>
      </c>
      <c r="P5" s="4">
        <f>SUM(L5:O5)</f>
        <v>138.10000000000002</v>
      </c>
      <c r="Q5" s="22">
        <f>P5/$P$18*$P$20+M5/$M$18*$M$19+N5/$N$18*$N$19+O5/$O$18*$O$19+L5/$L$18*$L$19</f>
        <v>25.557877108580481</v>
      </c>
      <c r="R5" s="22">
        <f>P5+Q5</f>
        <v>163.65787710858049</v>
      </c>
    </row>
    <row r="6" spans="2:18" ht="12.75" customHeight="1" x14ac:dyDescent="0.25">
      <c r="B6" s="3" t="s">
        <v>1</v>
      </c>
      <c r="C6" s="4"/>
      <c r="D6" s="6" t="s">
        <v>3</v>
      </c>
      <c r="E6" s="1" t="s">
        <v>4</v>
      </c>
      <c r="F6" s="1" t="s">
        <v>5</v>
      </c>
      <c r="G6" s="1" t="s">
        <v>8</v>
      </c>
      <c r="H6" s="1" t="s">
        <v>10</v>
      </c>
      <c r="K6" s="3" t="s">
        <v>18</v>
      </c>
      <c r="L6" s="18">
        <f t="shared" ref="L6:L20" si="0">SUMIF($H$10:$H$41,K6,$E$10:$E$41)</f>
        <v>31</v>
      </c>
      <c r="M6" s="18">
        <f t="shared" ref="M6:M20" si="1">SUMIF($H$44:$H$69,K6,$E$44:$E$69)</f>
        <v>0</v>
      </c>
      <c r="N6" s="18">
        <f t="shared" ref="N6:N20" si="2">SUMIF($H$73:$H$100,K6,$E$73:$E$100)</f>
        <v>270.40000000000003</v>
      </c>
      <c r="O6" s="4">
        <f t="shared" ref="O6:O20" si="3">SUMIF($H$103:$H$123,K6,$E$103:$E$123)</f>
        <v>0</v>
      </c>
      <c r="P6" s="4">
        <f t="shared" ref="P6:P18" si="4">SUM(L6:O6)</f>
        <v>301.40000000000003</v>
      </c>
      <c r="Q6" s="22">
        <f t="shared" ref="Q6:Q17" si="5">P6/$P$18*$P$20+M6/$M$18*$M$19+N6/$N$18*$N$19+O6/$O$18*$O$19+L6/$L$18*$L$19</f>
        <v>121.08676233832634</v>
      </c>
      <c r="R6" s="22">
        <f t="shared" ref="R6:R17" si="6">P6+Q6</f>
        <v>422.48676233832634</v>
      </c>
    </row>
    <row r="7" spans="2:18" ht="12.75" customHeight="1" x14ac:dyDescent="0.25">
      <c r="B7" s="3"/>
      <c r="C7" s="4"/>
      <c r="D7" s="4"/>
      <c r="E7" s="3"/>
      <c r="F7" s="3" t="s">
        <v>6</v>
      </c>
      <c r="G7" s="3" t="s">
        <v>9</v>
      </c>
      <c r="H7" s="3"/>
      <c r="K7" s="3" t="s">
        <v>24</v>
      </c>
      <c r="L7" s="18">
        <f t="shared" si="0"/>
        <v>205.5</v>
      </c>
      <c r="M7" s="18">
        <f t="shared" si="1"/>
        <v>265.90000000000003</v>
      </c>
      <c r="N7" s="18">
        <f t="shared" si="2"/>
        <v>0</v>
      </c>
      <c r="O7" s="4">
        <f t="shared" si="3"/>
        <v>0</v>
      </c>
      <c r="P7" s="4">
        <f t="shared" si="4"/>
        <v>471.40000000000003</v>
      </c>
      <c r="Q7" s="22">
        <f t="shared" si="5"/>
        <v>91.511508741676764</v>
      </c>
      <c r="R7" s="22">
        <f t="shared" si="6"/>
        <v>562.91150874167681</v>
      </c>
    </row>
    <row r="8" spans="2:18" ht="12.75" customHeight="1" x14ac:dyDescent="0.25">
      <c r="B8" s="2"/>
      <c r="C8" s="5"/>
      <c r="D8" s="5"/>
      <c r="E8" s="2"/>
      <c r="F8" s="2" t="s">
        <v>7</v>
      </c>
      <c r="G8" s="2" t="s">
        <v>7</v>
      </c>
      <c r="H8" s="2"/>
      <c r="K8" s="3" t="s">
        <v>39</v>
      </c>
      <c r="L8" s="18">
        <f t="shared" si="0"/>
        <v>0</v>
      </c>
      <c r="M8" s="18">
        <f t="shared" si="1"/>
        <v>254.99999999999997</v>
      </c>
      <c r="N8" s="18">
        <f t="shared" si="2"/>
        <v>0</v>
      </c>
      <c r="O8" s="4">
        <f t="shared" si="3"/>
        <v>0</v>
      </c>
      <c r="P8" s="4">
        <f t="shared" si="4"/>
        <v>254.99999999999997</v>
      </c>
      <c r="Q8" s="22">
        <f t="shared" si="5"/>
        <v>51.287754999555546</v>
      </c>
      <c r="R8" s="22">
        <f t="shared" si="6"/>
        <v>306.28775499955555</v>
      </c>
    </row>
    <row r="9" spans="2:18" ht="12.75" customHeight="1" x14ac:dyDescent="0.25"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K9" s="3" t="s">
        <v>48</v>
      </c>
      <c r="L9" s="18">
        <f t="shared" si="0"/>
        <v>0</v>
      </c>
      <c r="M9" s="18">
        <f t="shared" si="1"/>
        <v>20.8</v>
      </c>
      <c r="N9" s="18">
        <f t="shared" si="2"/>
        <v>0</v>
      </c>
      <c r="O9" s="4">
        <f t="shared" si="3"/>
        <v>0</v>
      </c>
      <c r="P9" s="4">
        <f t="shared" si="4"/>
        <v>20.8</v>
      </c>
      <c r="Q9" s="22">
        <f t="shared" si="5"/>
        <v>4.1834717803559034</v>
      </c>
      <c r="R9" s="22">
        <f t="shared" si="6"/>
        <v>24.983471780355906</v>
      </c>
    </row>
    <row r="10" spans="2:18" ht="12.75" customHeight="1" x14ac:dyDescent="0.25">
      <c r="B10" s="10">
        <v>1</v>
      </c>
      <c r="C10" s="10" t="s">
        <v>12</v>
      </c>
      <c r="D10" s="10">
        <v>38</v>
      </c>
      <c r="E10" s="10">
        <v>38</v>
      </c>
      <c r="F10" s="10"/>
      <c r="G10" s="10"/>
      <c r="H10" s="10" t="s">
        <v>13</v>
      </c>
      <c r="K10" s="3" t="s">
        <v>51</v>
      </c>
      <c r="L10" s="18">
        <f t="shared" si="0"/>
        <v>0</v>
      </c>
      <c r="M10" s="18">
        <f t="shared" si="1"/>
        <v>0</v>
      </c>
      <c r="N10" s="18">
        <f t="shared" si="2"/>
        <v>13.7</v>
      </c>
      <c r="O10" s="4">
        <f t="shared" si="3"/>
        <v>0</v>
      </c>
      <c r="P10" s="4">
        <f t="shared" si="4"/>
        <v>13.7</v>
      </c>
      <c r="Q10" s="22">
        <f t="shared" si="5"/>
        <v>5.8442688851346123</v>
      </c>
      <c r="R10" s="22">
        <f t="shared" si="6"/>
        <v>19.544268885134613</v>
      </c>
    </row>
    <row r="11" spans="2:18" ht="12.75" customHeight="1" x14ac:dyDescent="0.25">
      <c r="B11" s="10">
        <v>2</v>
      </c>
      <c r="C11" s="10" t="s">
        <v>14</v>
      </c>
      <c r="D11" s="10">
        <v>8.9</v>
      </c>
      <c r="E11" s="10">
        <v>8.9</v>
      </c>
      <c r="F11" s="10"/>
      <c r="G11" s="10"/>
      <c r="H11" s="10" t="s">
        <v>13</v>
      </c>
      <c r="K11" s="3" t="s">
        <v>52</v>
      </c>
      <c r="L11" s="18">
        <f t="shared" si="0"/>
        <v>0</v>
      </c>
      <c r="M11" s="18">
        <f t="shared" si="1"/>
        <v>0</v>
      </c>
      <c r="N11" s="18">
        <f t="shared" si="2"/>
        <v>105.1</v>
      </c>
      <c r="O11" s="4">
        <f t="shared" si="3"/>
        <v>0</v>
      </c>
      <c r="P11" s="4">
        <f t="shared" si="4"/>
        <v>105.1</v>
      </c>
      <c r="Q11" s="22">
        <f t="shared" si="5"/>
        <v>44.83450071734655</v>
      </c>
      <c r="R11" s="22">
        <f t="shared" si="6"/>
        <v>149.93450071734654</v>
      </c>
    </row>
    <row r="12" spans="2:18" ht="12.75" customHeight="1" x14ac:dyDescent="0.25">
      <c r="B12" s="10">
        <v>3</v>
      </c>
      <c r="C12" s="10" t="s">
        <v>14</v>
      </c>
      <c r="D12" s="10">
        <v>29.7</v>
      </c>
      <c r="E12" s="10">
        <v>29.7</v>
      </c>
      <c r="F12" s="10"/>
      <c r="G12" s="10"/>
      <c r="H12" s="10" t="s">
        <v>13</v>
      </c>
      <c r="K12" s="3" t="s">
        <v>61</v>
      </c>
      <c r="L12" s="18">
        <f t="shared" si="0"/>
        <v>0</v>
      </c>
      <c r="M12" s="18">
        <f t="shared" si="1"/>
        <v>0</v>
      </c>
      <c r="N12" s="18">
        <f t="shared" si="2"/>
        <v>0</v>
      </c>
      <c r="O12" s="4">
        <f t="shared" si="3"/>
        <v>136.5</v>
      </c>
      <c r="P12" s="4">
        <f t="shared" si="4"/>
        <v>136.5</v>
      </c>
      <c r="Q12" s="22">
        <f t="shared" si="5"/>
        <v>49.836634777367053</v>
      </c>
      <c r="R12" s="22">
        <f t="shared" si="6"/>
        <v>186.33663477736707</v>
      </c>
    </row>
    <row r="13" spans="2:18" ht="12.75" customHeight="1" x14ac:dyDescent="0.25">
      <c r="B13" s="10"/>
      <c r="C13" s="10"/>
      <c r="D13" s="10"/>
      <c r="E13" s="10"/>
      <c r="F13" s="10"/>
      <c r="G13" s="10"/>
      <c r="H13" s="10"/>
      <c r="K13" s="3" t="s">
        <v>65</v>
      </c>
      <c r="L13" s="18">
        <f t="shared" si="0"/>
        <v>0</v>
      </c>
      <c r="M13" s="18">
        <f t="shared" si="1"/>
        <v>0</v>
      </c>
      <c r="N13" s="18">
        <f t="shared" si="2"/>
        <v>0</v>
      </c>
      <c r="O13" s="4">
        <f t="shared" si="3"/>
        <v>60.400000000000006</v>
      </c>
      <c r="P13" s="4">
        <f t="shared" si="4"/>
        <v>60.400000000000006</v>
      </c>
      <c r="Q13" s="22">
        <f t="shared" si="5"/>
        <v>22.05225450954557</v>
      </c>
      <c r="R13" s="22">
        <f t="shared" si="6"/>
        <v>82.452254509545583</v>
      </c>
    </row>
    <row r="14" spans="2:18" ht="12.75" customHeight="1" x14ac:dyDescent="0.25">
      <c r="B14" s="10">
        <v>5</v>
      </c>
      <c r="C14" s="10" t="s">
        <v>15</v>
      </c>
      <c r="D14" s="39"/>
      <c r="E14" s="39"/>
      <c r="F14" s="10"/>
      <c r="G14" s="10"/>
      <c r="H14" s="10" t="s">
        <v>13</v>
      </c>
      <c r="K14" s="3" t="s">
        <v>66</v>
      </c>
      <c r="L14" s="18">
        <f t="shared" si="0"/>
        <v>0</v>
      </c>
      <c r="M14" s="18">
        <f t="shared" si="1"/>
        <v>0</v>
      </c>
      <c r="N14" s="18">
        <f t="shared" si="2"/>
        <v>0</v>
      </c>
      <c r="O14" s="4">
        <f t="shared" si="3"/>
        <v>39.200000000000003</v>
      </c>
      <c r="P14" s="4">
        <f t="shared" si="4"/>
        <v>39.200000000000003</v>
      </c>
      <c r="Q14" s="22">
        <f t="shared" si="5"/>
        <v>14.312059218115667</v>
      </c>
      <c r="R14" s="22">
        <f t="shared" si="6"/>
        <v>53.512059218115667</v>
      </c>
    </row>
    <row r="15" spans="2:18" ht="12.75" customHeight="1" x14ac:dyDescent="0.25">
      <c r="B15" s="10">
        <v>6</v>
      </c>
      <c r="C15" s="10" t="s">
        <v>70</v>
      </c>
      <c r="D15" s="39"/>
      <c r="E15" s="39"/>
      <c r="F15" s="10"/>
      <c r="G15" s="10"/>
      <c r="H15" s="10" t="s">
        <v>13</v>
      </c>
      <c r="K15" s="3" t="s">
        <v>67</v>
      </c>
      <c r="L15" s="18">
        <f t="shared" si="0"/>
        <v>0</v>
      </c>
      <c r="M15" s="18">
        <f t="shared" si="1"/>
        <v>0</v>
      </c>
      <c r="N15" s="18">
        <f t="shared" si="2"/>
        <v>0</v>
      </c>
      <c r="O15" s="4">
        <f t="shared" si="3"/>
        <v>17.8</v>
      </c>
      <c r="P15" s="4">
        <f t="shared" si="4"/>
        <v>17.8</v>
      </c>
      <c r="Q15" s="22">
        <f t="shared" si="5"/>
        <v>6.4988432163892575</v>
      </c>
      <c r="R15" s="22">
        <f t="shared" si="6"/>
        <v>24.298843216389258</v>
      </c>
    </row>
    <row r="16" spans="2:18" ht="12.75" customHeight="1" x14ac:dyDescent="0.25">
      <c r="B16" s="10">
        <v>7</v>
      </c>
      <c r="C16" s="10" t="s">
        <v>32</v>
      </c>
      <c r="D16" s="39"/>
      <c r="E16" s="39"/>
      <c r="F16" s="10"/>
      <c r="G16" s="10"/>
      <c r="H16" s="10" t="s">
        <v>13</v>
      </c>
      <c r="K16" s="3"/>
      <c r="L16" s="18">
        <f t="shared" si="0"/>
        <v>0</v>
      </c>
      <c r="M16" s="18">
        <f t="shared" si="1"/>
        <v>0</v>
      </c>
      <c r="N16" s="18">
        <f t="shared" si="2"/>
        <v>0</v>
      </c>
      <c r="O16" s="4">
        <f t="shared" si="3"/>
        <v>0</v>
      </c>
      <c r="P16" s="4">
        <f t="shared" si="4"/>
        <v>0</v>
      </c>
      <c r="Q16" s="22">
        <f t="shared" si="5"/>
        <v>0</v>
      </c>
      <c r="R16" s="22">
        <f t="shared" si="6"/>
        <v>0</v>
      </c>
    </row>
    <row r="17" spans="2:18" ht="12.75" customHeight="1" x14ac:dyDescent="0.25">
      <c r="B17" s="10">
        <v>8</v>
      </c>
      <c r="C17" s="10" t="s">
        <v>15</v>
      </c>
      <c r="D17" s="10">
        <v>9.6999999999999993</v>
      </c>
      <c r="E17" s="10">
        <v>9.6999999999999993</v>
      </c>
      <c r="F17" s="10"/>
      <c r="G17" s="10"/>
      <c r="H17" s="10" t="s">
        <v>13</v>
      </c>
      <c r="K17" s="3" t="s">
        <v>80</v>
      </c>
      <c r="L17" s="18">
        <f t="shared" si="0"/>
        <v>0</v>
      </c>
      <c r="M17" s="18">
        <f t="shared" si="1"/>
        <v>0</v>
      </c>
      <c r="N17" s="18">
        <f t="shared" si="2"/>
        <v>0</v>
      </c>
      <c r="O17" s="4">
        <f t="shared" si="3"/>
        <v>82.7</v>
      </c>
      <c r="P17" s="4">
        <f t="shared" si="4"/>
        <v>82.7</v>
      </c>
      <c r="Q17" s="22">
        <f t="shared" si="5"/>
        <v>30.194063707606269</v>
      </c>
      <c r="R17" s="22">
        <f t="shared" si="6"/>
        <v>112.89406370760628</v>
      </c>
    </row>
    <row r="18" spans="2:18" ht="12.75" customHeight="1" x14ac:dyDescent="0.25">
      <c r="B18" s="10">
        <v>9</v>
      </c>
      <c r="C18" s="10" t="s">
        <v>69</v>
      </c>
      <c r="D18" s="10">
        <v>13.5</v>
      </c>
      <c r="E18" s="10">
        <v>13.5</v>
      </c>
      <c r="F18" s="10"/>
      <c r="G18" s="10"/>
      <c r="H18" s="10" t="s">
        <v>20</v>
      </c>
      <c r="K18" s="27" t="s">
        <v>82</v>
      </c>
      <c r="L18" s="28">
        <f>SUM(L5:L17)</f>
        <v>374.6</v>
      </c>
      <c r="M18" s="28">
        <f t="shared" ref="M18:O18" si="7">SUM(M5:M17)</f>
        <v>541.69999999999993</v>
      </c>
      <c r="N18" s="28">
        <f t="shared" si="7"/>
        <v>389.20000000000005</v>
      </c>
      <c r="O18" s="29">
        <f t="shared" si="7"/>
        <v>336.6</v>
      </c>
      <c r="P18" s="29">
        <f t="shared" si="4"/>
        <v>1642.1</v>
      </c>
      <c r="Q18" s="32">
        <f>SUM(Q5:Q17)</f>
        <v>467.20000000000005</v>
      </c>
      <c r="R18" s="33"/>
    </row>
    <row r="19" spans="2:18" ht="12.75" customHeight="1" x14ac:dyDescent="0.25">
      <c r="B19" s="10">
        <v>10</v>
      </c>
      <c r="C19" s="10" t="s">
        <v>16</v>
      </c>
      <c r="D19" s="10">
        <v>12</v>
      </c>
      <c r="E19" s="10"/>
      <c r="F19" s="10"/>
      <c r="G19" s="10">
        <v>12</v>
      </c>
      <c r="H19" s="10"/>
      <c r="K19" s="3" t="s">
        <v>73</v>
      </c>
      <c r="L19" s="18">
        <f t="shared" si="0"/>
        <v>0</v>
      </c>
      <c r="M19" s="18">
        <f>SUMIF($H$44:$H$69,K19,$E$44:$E$69)</f>
        <v>8.6999999999999993</v>
      </c>
      <c r="N19" s="18">
        <f t="shared" si="2"/>
        <v>94</v>
      </c>
      <c r="O19" s="4">
        <f t="shared" si="3"/>
        <v>60.6</v>
      </c>
      <c r="P19" s="31">
        <f>SUM(L19:O19)</f>
        <v>163.30000000000001</v>
      </c>
      <c r="Q19" s="3"/>
      <c r="R19" s="3"/>
    </row>
    <row r="20" spans="2:18" ht="12.75" customHeight="1" x14ac:dyDescent="0.25">
      <c r="B20" s="10">
        <v>11</v>
      </c>
      <c r="C20" s="10" t="s">
        <v>17</v>
      </c>
      <c r="D20" s="10">
        <v>16.600000000000001</v>
      </c>
      <c r="E20" s="10">
        <v>16.600000000000001</v>
      </c>
      <c r="F20" s="10"/>
      <c r="G20" s="10"/>
      <c r="H20" s="10" t="s">
        <v>13</v>
      </c>
      <c r="K20" s="3" t="s">
        <v>20</v>
      </c>
      <c r="L20" s="18">
        <f t="shared" si="0"/>
        <v>83.899999999999991</v>
      </c>
      <c r="M20" s="18">
        <f t="shared" si="1"/>
        <v>0</v>
      </c>
      <c r="N20" s="18">
        <f t="shared" si="2"/>
        <v>50.3</v>
      </c>
      <c r="O20" s="4">
        <f t="shared" si="3"/>
        <v>169.70000000000002</v>
      </c>
      <c r="P20" s="31">
        <f>SUM(L20:O20)</f>
        <v>303.89999999999998</v>
      </c>
      <c r="Q20" s="3"/>
      <c r="R20" s="3"/>
    </row>
    <row r="21" spans="2:18" ht="12.75" customHeight="1" x14ac:dyDescent="0.25">
      <c r="B21" s="10">
        <v>12</v>
      </c>
      <c r="C21" s="10" t="s">
        <v>17</v>
      </c>
      <c r="D21" s="10">
        <v>31</v>
      </c>
      <c r="E21" s="10">
        <v>31</v>
      </c>
      <c r="F21" s="10"/>
      <c r="G21" s="10"/>
      <c r="H21" s="10" t="s">
        <v>18</v>
      </c>
      <c r="K21" s="30" t="s">
        <v>85</v>
      </c>
      <c r="L21" s="28">
        <f>SUM(L19:L20)</f>
        <v>83.899999999999991</v>
      </c>
      <c r="M21" s="28">
        <f t="shared" ref="M21:O21" si="8">SUM(M19:M20)</f>
        <v>8.6999999999999993</v>
      </c>
      <c r="N21" s="28">
        <f t="shared" si="8"/>
        <v>144.30000000000001</v>
      </c>
      <c r="O21" s="29">
        <f t="shared" si="8"/>
        <v>230.3</v>
      </c>
      <c r="P21" s="29"/>
      <c r="Q21" s="27"/>
      <c r="R21" s="27"/>
    </row>
    <row r="22" spans="2:18" ht="12.75" customHeight="1" x14ac:dyDescent="0.25">
      <c r="B22" s="10">
        <v>13</v>
      </c>
      <c r="C22" s="10" t="s">
        <v>19</v>
      </c>
      <c r="D22" s="10">
        <v>6.7</v>
      </c>
      <c r="E22" s="10">
        <v>6.7</v>
      </c>
      <c r="F22" s="10"/>
      <c r="G22" s="10"/>
      <c r="H22" s="10" t="s">
        <v>20</v>
      </c>
      <c r="K22" s="26" t="s">
        <v>84</v>
      </c>
      <c r="L22" s="19">
        <f>L18+L21</f>
        <v>458.5</v>
      </c>
      <c r="M22" s="38">
        <f t="shared" ref="M22:O22" si="9">M18+M21</f>
        <v>550.4</v>
      </c>
      <c r="N22" s="38">
        <f t="shared" si="9"/>
        <v>533.5</v>
      </c>
      <c r="O22" s="37">
        <f t="shared" si="9"/>
        <v>566.90000000000009</v>
      </c>
      <c r="P22" s="37"/>
      <c r="Q22" s="20"/>
      <c r="R22" s="34">
        <f>SUM(R5:R17)</f>
        <v>2109.3000000000002</v>
      </c>
    </row>
    <row r="23" spans="2:18" ht="12.75" customHeight="1" x14ac:dyDescent="0.25">
      <c r="B23" s="10">
        <v>14</v>
      </c>
      <c r="C23" s="10" t="s">
        <v>21</v>
      </c>
      <c r="D23" s="10">
        <v>9.1999999999999993</v>
      </c>
      <c r="E23" s="10">
        <v>9.1999999999999993</v>
      </c>
      <c r="F23" s="10"/>
      <c r="G23" s="10"/>
      <c r="H23" s="10" t="s">
        <v>13</v>
      </c>
    </row>
    <row r="24" spans="2:18" ht="12.75" customHeight="1" x14ac:dyDescent="0.25">
      <c r="B24" s="10">
        <v>15</v>
      </c>
      <c r="C24" s="10" t="s">
        <v>21</v>
      </c>
      <c r="D24" s="10">
        <v>7.9</v>
      </c>
      <c r="E24" s="10">
        <v>7.9</v>
      </c>
      <c r="F24" s="10"/>
      <c r="G24" s="10"/>
      <c r="H24" s="10" t="s">
        <v>13</v>
      </c>
    </row>
    <row r="25" spans="2:18" ht="12.75" customHeight="1" x14ac:dyDescent="0.25">
      <c r="B25" s="10">
        <v>16</v>
      </c>
      <c r="C25" s="10" t="s">
        <v>22</v>
      </c>
      <c r="D25" s="10">
        <v>17</v>
      </c>
      <c r="E25" s="10"/>
      <c r="F25" s="10"/>
      <c r="G25" s="10">
        <v>17</v>
      </c>
      <c r="H25" s="10"/>
    </row>
    <row r="26" spans="2:18" ht="12.75" customHeight="1" x14ac:dyDescent="0.25">
      <c r="B26" s="10">
        <v>17</v>
      </c>
      <c r="C26" s="10" t="s">
        <v>71</v>
      </c>
      <c r="D26" s="10">
        <v>18.100000000000001</v>
      </c>
      <c r="E26" s="10">
        <v>18.100000000000001</v>
      </c>
      <c r="F26" s="10"/>
      <c r="G26" s="10"/>
      <c r="H26" s="10" t="s">
        <v>13</v>
      </c>
    </row>
    <row r="27" spans="2:18" ht="12.75" customHeight="1" x14ac:dyDescent="0.25">
      <c r="B27" s="10">
        <v>18</v>
      </c>
      <c r="C27" s="10" t="s">
        <v>23</v>
      </c>
      <c r="D27" s="10">
        <v>18.600000000000001</v>
      </c>
      <c r="E27" s="10">
        <v>18.600000000000001</v>
      </c>
      <c r="F27" s="10"/>
      <c r="G27" s="10"/>
      <c r="H27" s="10" t="s">
        <v>24</v>
      </c>
    </row>
    <row r="28" spans="2:18" ht="12.75" customHeight="1" x14ac:dyDescent="0.25">
      <c r="B28" s="10">
        <v>19</v>
      </c>
      <c r="C28" s="10" t="s">
        <v>23</v>
      </c>
      <c r="D28" s="10">
        <v>38.700000000000003</v>
      </c>
      <c r="E28" s="10">
        <v>38.700000000000003</v>
      </c>
      <c r="F28" s="10"/>
      <c r="G28" s="10"/>
      <c r="H28" s="10" t="s">
        <v>24</v>
      </c>
    </row>
    <row r="29" spans="2:18" ht="12.75" customHeight="1" x14ac:dyDescent="0.25">
      <c r="B29" s="10">
        <v>20</v>
      </c>
      <c r="C29" s="10" t="s">
        <v>25</v>
      </c>
      <c r="D29" s="10">
        <v>30.4</v>
      </c>
      <c r="E29" s="10">
        <v>30.4</v>
      </c>
      <c r="F29" s="10"/>
      <c r="G29" s="10"/>
      <c r="H29" s="10" t="s">
        <v>24</v>
      </c>
    </row>
    <row r="30" spans="2:18" ht="12.75" customHeight="1" x14ac:dyDescent="0.25">
      <c r="B30" s="10" t="s">
        <v>28</v>
      </c>
      <c r="C30" s="10" t="s">
        <v>25</v>
      </c>
      <c r="D30" s="10">
        <v>42.4</v>
      </c>
      <c r="E30" s="10">
        <v>42.4</v>
      </c>
      <c r="F30" s="10"/>
      <c r="G30" s="10"/>
      <c r="H30" s="10" t="s">
        <v>20</v>
      </c>
    </row>
    <row r="31" spans="2:18" ht="12.75" customHeight="1" x14ac:dyDescent="0.25">
      <c r="B31" s="10">
        <v>21</v>
      </c>
      <c r="C31" s="10" t="s">
        <v>23</v>
      </c>
      <c r="D31" s="10">
        <v>30.1</v>
      </c>
      <c r="E31" s="10">
        <v>30.1</v>
      </c>
      <c r="F31" s="10"/>
      <c r="G31" s="10"/>
      <c r="H31" s="10" t="s">
        <v>24</v>
      </c>
    </row>
    <row r="32" spans="2:18" ht="12.75" customHeight="1" x14ac:dyDescent="0.25">
      <c r="B32" s="10">
        <v>22</v>
      </c>
      <c r="C32" s="10" t="s">
        <v>26</v>
      </c>
      <c r="D32" s="10">
        <v>6.7</v>
      </c>
      <c r="E32" s="10">
        <v>6.7</v>
      </c>
      <c r="F32" s="10"/>
      <c r="G32" s="10"/>
      <c r="H32" s="10" t="s">
        <v>24</v>
      </c>
    </row>
    <row r="33" spans="2:8" ht="12.75" customHeight="1" x14ac:dyDescent="0.25">
      <c r="B33" s="10">
        <v>23</v>
      </c>
      <c r="C33" s="10" t="s">
        <v>27</v>
      </c>
      <c r="D33" s="10">
        <v>21.3</v>
      </c>
      <c r="E33" s="10">
        <v>21.3</v>
      </c>
      <c r="F33" s="10"/>
      <c r="G33" s="10"/>
      <c r="H33" s="10" t="s">
        <v>20</v>
      </c>
    </row>
    <row r="34" spans="2:8" ht="12.75" customHeight="1" x14ac:dyDescent="0.25">
      <c r="B34" s="10">
        <v>24</v>
      </c>
      <c r="C34" s="10" t="s">
        <v>23</v>
      </c>
      <c r="D34" s="10">
        <v>16.8</v>
      </c>
      <c r="E34" s="10">
        <v>16.8</v>
      </c>
      <c r="F34" s="10"/>
      <c r="G34" s="10"/>
      <c r="H34" s="10" t="s">
        <v>24</v>
      </c>
    </row>
    <row r="35" spans="2:8" ht="12.75" customHeight="1" x14ac:dyDescent="0.25">
      <c r="B35" s="10">
        <v>25</v>
      </c>
      <c r="C35" s="10" t="s">
        <v>29</v>
      </c>
      <c r="D35" s="10">
        <v>21.7</v>
      </c>
      <c r="E35" s="10">
        <v>21.7</v>
      </c>
      <c r="F35" s="10"/>
      <c r="G35" s="10"/>
      <c r="H35" s="10" t="s">
        <v>24</v>
      </c>
    </row>
    <row r="36" spans="2:8" ht="12.75" customHeight="1" x14ac:dyDescent="0.25">
      <c r="B36" s="10">
        <v>26</v>
      </c>
      <c r="C36" s="10" t="s">
        <v>23</v>
      </c>
      <c r="D36" s="10">
        <v>16.8</v>
      </c>
      <c r="E36" s="10">
        <v>16.8</v>
      </c>
      <c r="F36" s="10"/>
      <c r="G36" s="10"/>
      <c r="H36" s="10" t="s">
        <v>24</v>
      </c>
    </row>
    <row r="37" spans="2:8" ht="12.75" customHeight="1" x14ac:dyDescent="0.25">
      <c r="B37" s="10">
        <v>27</v>
      </c>
      <c r="C37" s="10" t="s">
        <v>23</v>
      </c>
      <c r="D37" s="10">
        <v>17.7</v>
      </c>
      <c r="E37" s="10">
        <v>17.7</v>
      </c>
      <c r="F37" s="10"/>
      <c r="G37" s="10"/>
      <c r="H37" s="10" t="s">
        <v>24</v>
      </c>
    </row>
    <row r="38" spans="2:8" ht="12.75" customHeight="1" x14ac:dyDescent="0.25">
      <c r="B38" s="10">
        <v>28</v>
      </c>
      <c r="C38" s="10" t="s">
        <v>30</v>
      </c>
      <c r="D38" s="10">
        <v>5.0999999999999996</v>
      </c>
      <c r="E38" s="10"/>
      <c r="F38" s="10"/>
      <c r="G38" s="10">
        <v>5.0999999999999996</v>
      </c>
      <c r="H38" s="10"/>
    </row>
    <row r="39" spans="2:8" ht="12.75" customHeight="1" x14ac:dyDescent="0.25">
      <c r="B39" s="10" t="s">
        <v>33</v>
      </c>
      <c r="C39" s="10" t="s">
        <v>32</v>
      </c>
      <c r="D39" s="10">
        <v>8</v>
      </c>
      <c r="E39" s="10">
        <v>8</v>
      </c>
      <c r="F39" s="10"/>
      <c r="G39" s="10"/>
      <c r="H39" s="10" t="s">
        <v>24</v>
      </c>
    </row>
    <row r="40" spans="2:8" ht="12.75" customHeight="1" x14ac:dyDescent="0.25">
      <c r="B40" s="10">
        <v>30</v>
      </c>
      <c r="C40" s="10" t="s">
        <v>34</v>
      </c>
      <c r="D40" s="10">
        <v>12</v>
      </c>
      <c r="E40" s="10"/>
      <c r="F40" s="10"/>
      <c r="G40" s="10">
        <v>12</v>
      </c>
      <c r="H40" s="10"/>
    </row>
    <row r="41" spans="2:8" ht="12.75" customHeight="1" x14ac:dyDescent="0.25">
      <c r="B41" s="10">
        <v>33</v>
      </c>
      <c r="C41" s="10" t="s">
        <v>35</v>
      </c>
      <c r="D41" s="10">
        <v>7.7</v>
      </c>
      <c r="E41" s="10"/>
      <c r="F41" s="10">
        <v>7.7</v>
      </c>
      <c r="G41" s="10"/>
      <c r="H41" s="10"/>
    </row>
    <row r="42" spans="2:8" ht="12.75" customHeight="1" x14ac:dyDescent="0.25">
      <c r="B42" s="11" t="s">
        <v>37</v>
      </c>
      <c r="C42" s="11"/>
      <c r="D42" s="11">
        <f>SUM(D10:D41)</f>
        <v>512.29999999999995</v>
      </c>
      <c r="E42" s="11">
        <f>SUM(E10:E41)</f>
        <v>458.49999999999994</v>
      </c>
      <c r="F42" s="11">
        <v>7.7</v>
      </c>
      <c r="G42" s="10"/>
    </row>
    <row r="44" spans="2:8" ht="12.75" customHeight="1" x14ac:dyDescent="0.25">
      <c r="B44" s="10">
        <v>35</v>
      </c>
      <c r="C44" s="10" t="s">
        <v>38</v>
      </c>
      <c r="D44" s="10">
        <v>10.199999999999999</v>
      </c>
      <c r="E44" s="10">
        <v>10.199999999999999</v>
      </c>
      <c r="F44" s="10"/>
      <c r="G44" s="10"/>
      <c r="H44" s="10" t="s">
        <v>39</v>
      </c>
    </row>
    <row r="45" spans="2:8" ht="12.75" customHeight="1" x14ac:dyDescent="0.25">
      <c r="B45" s="10" t="s">
        <v>40</v>
      </c>
      <c r="C45" s="10" t="s">
        <v>38</v>
      </c>
      <c r="D45" s="10">
        <v>10.199999999999999</v>
      </c>
      <c r="E45" s="10">
        <v>10.199999999999999</v>
      </c>
      <c r="F45" s="10"/>
      <c r="G45" s="10"/>
      <c r="H45" s="10" t="s">
        <v>39</v>
      </c>
    </row>
    <row r="46" spans="2:8" ht="12.75" customHeight="1" x14ac:dyDescent="0.25">
      <c r="B46" s="10">
        <v>36</v>
      </c>
      <c r="C46" s="10" t="s">
        <v>38</v>
      </c>
      <c r="D46" s="10">
        <v>21.8</v>
      </c>
      <c r="E46" s="10">
        <v>21.8</v>
      </c>
      <c r="F46" s="10"/>
      <c r="G46" s="10"/>
      <c r="H46" s="10" t="s">
        <v>39</v>
      </c>
    </row>
    <row r="47" spans="2:8" ht="12.75" customHeight="1" x14ac:dyDescent="0.25">
      <c r="B47" s="10">
        <v>37</v>
      </c>
      <c r="C47" s="10" t="s">
        <v>38</v>
      </c>
      <c r="D47" s="10">
        <v>15.4</v>
      </c>
      <c r="E47" s="10">
        <v>15.4</v>
      </c>
      <c r="F47" s="10"/>
      <c r="G47" s="10"/>
      <c r="H47" s="10" t="s">
        <v>39</v>
      </c>
    </row>
    <row r="48" spans="2:8" ht="12.75" customHeight="1" x14ac:dyDescent="0.25">
      <c r="B48" s="10">
        <v>38</v>
      </c>
      <c r="C48" s="10" t="s">
        <v>38</v>
      </c>
      <c r="D48" s="10">
        <v>15.5</v>
      </c>
      <c r="E48" s="10">
        <v>15.5</v>
      </c>
      <c r="F48" s="10"/>
      <c r="G48" s="10"/>
      <c r="H48" s="10" t="s">
        <v>39</v>
      </c>
    </row>
    <row r="49" spans="2:8" ht="12.75" customHeight="1" x14ac:dyDescent="0.25">
      <c r="B49" s="10">
        <v>39</v>
      </c>
      <c r="C49" s="10" t="s">
        <v>25</v>
      </c>
      <c r="D49" s="10">
        <v>19.8</v>
      </c>
      <c r="E49" s="10">
        <v>19.8</v>
      </c>
      <c r="F49" s="10"/>
      <c r="G49" s="10"/>
      <c r="H49" s="10" t="s">
        <v>39</v>
      </c>
    </row>
    <row r="50" spans="2:8" ht="12.75" customHeight="1" x14ac:dyDescent="0.25">
      <c r="B50" s="10">
        <v>40</v>
      </c>
      <c r="C50" s="10" t="s">
        <v>38</v>
      </c>
      <c r="D50" s="10">
        <v>15.1</v>
      </c>
      <c r="E50" s="10">
        <v>15.1</v>
      </c>
      <c r="F50" s="10"/>
      <c r="G50" s="10"/>
      <c r="H50" s="10" t="s">
        <v>39</v>
      </c>
    </row>
    <row r="51" spans="2:8" ht="12.75" customHeight="1" x14ac:dyDescent="0.25">
      <c r="B51" s="10">
        <v>41</v>
      </c>
      <c r="C51" s="10" t="s">
        <v>38</v>
      </c>
      <c r="D51" s="10">
        <v>13.8</v>
      </c>
      <c r="E51" s="10">
        <v>13.8</v>
      </c>
      <c r="F51" s="10"/>
      <c r="G51" s="10"/>
      <c r="H51" s="10" t="s">
        <v>39</v>
      </c>
    </row>
    <row r="52" spans="2:8" ht="12.75" customHeight="1" x14ac:dyDescent="0.25">
      <c r="B52" s="10" t="s">
        <v>41</v>
      </c>
      <c r="C52" s="10" t="s">
        <v>32</v>
      </c>
      <c r="D52" s="10">
        <v>10.1</v>
      </c>
      <c r="E52" s="10">
        <v>10.1</v>
      </c>
      <c r="F52" s="10"/>
      <c r="G52" s="10"/>
      <c r="H52" s="10" t="s">
        <v>39</v>
      </c>
    </row>
    <row r="53" spans="2:8" ht="12.75" customHeight="1" x14ac:dyDescent="0.25">
      <c r="B53" s="10" t="s">
        <v>42</v>
      </c>
      <c r="C53" s="10" t="s">
        <v>32</v>
      </c>
      <c r="D53" s="10">
        <v>8.6999999999999993</v>
      </c>
      <c r="E53" s="10">
        <v>8.6999999999999993</v>
      </c>
      <c r="F53" s="10"/>
      <c r="G53" s="10"/>
      <c r="H53" s="10" t="s">
        <v>24</v>
      </c>
    </row>
    <row r="54" spans="2:8" ht="12.75" customHeight="1" x14ac:dyDescent="0.25">
      <c r="B54" s="10">
        <v>46</v>
      </c>
      <c r="C54" s="10" t="s">
        <v>43</v>
      </c>
      <c r="D54" s="10">
        <v>87</v>
      </c>
      <c r="E54" s="10">
        <v>87</v>
      </c>
      <c r="F54" s="10"/>
      <c r="G54" s="10"/>
      <c r="H54" s="10" t="s">
        <v>39</v>
      </c>
    </row>
    <row r="55" spans="2:8" ht="12.75" customHeight="1" x14ac:dyDescent="0.25">
      <c r="B55" s="10" t="s">
        <v>44</v>
      </c>
      <c r="C55" s="10" t="s">
        <v>45</v>
      </c>
      <c r="D55" s="10">
        <v>36.1</v>
      </c>
      <c r="E55" s="10">
        <v>36.1</v>
      </c>
      <c r="F55" s="10"/>
      <c r="G55" s="10"/>
      <c r="H55" s="10" t="s">
        <v>39</v>
      </c>
    </row>
    <row r="56" spans="2:8" ht="12.75" customHeight="1" x14ac:dyDescent="0.25">
      <c r="B56" s="10">
        <v>47</v>
      </c>
      <c r="C56" s="10" t="s">
        <v>46</v>
      </c>
      <c r="D56" s="10">
        <v>8.6999999999999993</v>
      </c>
      <c r="E56" s="10">
        <v>8.6999999999999993</v>
      </c>
      <c r="F56" s="10"/>
      <c r="G56" s="10"/>
      <c r="H56" s="10" t="s">
        <v>73</v>
      </c>
    </row>
    <row r="57" spans="2:8" ht="12.75" customHeight="1" x14ac:dyDescent="0.25">
      <c r="B57" s="10" t="s">
        <v>47</v>
      </c>
      <c r="C57" s="10" t="s">
        <v>38</v>
      </c>
      <c r="D57" s="10">
        <v>42.4</v>
      </c>
      <c r="E57" s="10">
        <v>42.4</v>
      </c>
      <c r="F57" s="10"/>
      <c r="G57" s="10"/>
      <c r="H57" s="10" t="s">
        <v>24</v>
      </c>
    </row>
    <row r="58" spans="2:8" ht="12.75" customHeight="1" x14ac:dyDescent="0.25">
      <c r="B58" s="10">
        <v>50</v>
      </c>
      <c r="C58" s="10" t="s">
        <v>38</v>
      </c>
      <c r="D58" s="10">
        <v>17.600000000000001</v>
      </c>
      <c r="E58" s="10">
        <v>17.600000000000001</v>
      </c>
      <c r="F58" s="10"/>
      <c r="G58" s="10"/>
      <c r="H58" s="10" t="s">
        <v>24</v>
      </c>
    </row>
    <row r="59" spans="2:8" ht="12.75" customHeight="1" x14ac:dyDescent="0.25">
      <c r="B59" s="10">
        <v>51</v>
      </c>
      <c r="C59" s="10" t="s">
        <v>38</v>
      </c>
      <c r="D59" s="10">
        <v>22.9</v>
      </c>
      <c r="E59" s="10">
        <v>22.9</v>
      </c>
      <c r="F59" s="10"/>
      <c r="G59" s="10"/>
      <c r="H59" s="10" t="s">
        <v>24</v>
      </c>
    </row>
    <row r="60" spans="2:8" ht="12.75" customHeight="1" x14ac:dyDescent="0.25">
      <c r="B60" s="10">
        <v>52</v>
      </c>
      <c r="C60" s="10" t="s">
        <v>38</v>
      </c>
      <c r="D60" s="10">
        <v>17.7</v>
      </c>
      <c r="E60" s="10">
        <v>17.7</v>
      </c>
      <c r="F60" s="10"/>
      <c r="G60" s="10"/>
      <c r="H60" s="10" t="s">
        <v>24</v>
      </c>
    </row>
    <row r="61" spans="2:8" ht="12.75" customHeight="1" x14ac:dyDescent="0.25">
      <c r="B61" s="10">
        <v>53</v>
      </c>
      <c r="C61" s="10" t="s">
        <v>38</v>
      </c>
      <c r="D61" s="10">
        <v>20.8</v>
      </c>
      <c r="E61" s="10">
        <v>20.8</v>
      </c>
      <c r="F61" s="10"/>
      <c r="G61" s="10"/>
      <c r="H61" s="10" t="s">
        <v>24</v>
      </c>
    </row>
    <row r="62" spans="2:8" ht="12.75" customHeight="1" x14ac:dyDescent="0.25">
      <c r="B62" s="10">
        <v>54</v>
      </c>
      <c r="C62" s="10" t="s">
        <v>25</v>
      </c>
      <c r="D62" s="10">
        <v>37</v>
      </c>
      <c r="E62" s="10">
        <v>37</v>
      </c>
      <c r="F62" s="10"/>
      <c r="G62" s="10"/>
      <c r="H62" s="10" t="s">
        <v>24</v>
      </c>
    </row>
    <row r="63" spans="2:8" ht="12.75" customHeight="1" x14ac:dyDescent="0.25">
      <c r="B63" s="10">
        <v>55</v>
      </c>
      <c r="C63" s="10" t="s">
        <v>38</v>
      </c>
      <c r="D63" s="10">
        <v>20.8</v>
      </c>
      <c r="E63" s="10">
        <v>20.8</v>
      </c>
      <c r="F63" s="10"/>
      <c r="G63" s="10"/>
      <c r="H63" s="10" t="s">
        <v>48</v>
      </c>
    </row>
    <row r="64" spans="2:8" ht="12.75" customHeight="1" x14ac:dyDescent="0.25">
      <c r="B64" s="10">
        <v>56</v>
      </c>
      <c r="C64" s="10" t="s">
        <v>38</v>
      </c>
      <c r="D64" s="10">
        <v>19.899999999999999</v>
      </c>
      <c r="E64" s="10">
        <v>19.899999999999999</v>
      </c>
      <c r="F64" s="10"/>
      <c r="G64" s="10"/>
      <c r="H64" s="10" t="s">
        <v>24</v>
      </c>
    </row>
    <row r="65" spans="2:8" ht="12.75" customHeight="1" x14ac:dyDescent="0.25">
      <c r="B65" s="10">
        <v>57</v>
      </c>
      <c r="C65" s="10" t="s">
        <v>38</v>
      </c>
      <c r="D65" s="10">
        <v>18.8</v>
      </c>
      <c r="E65" s="10">
        <v>18.8</v>
      </c>
      <c r="F65" s="10"/>
      <c r="G65" s="10"/>
      <c r="H65" s="10" t="s">
        <v>24</v>
      </c>
    </row>
    <row r="66" spans="2:8" ht="12.75" customHeight="1" x14ac:dyDescent="0.25">
      <c r="B66" s="10">
        <v>58</v>
      </c>
      <c r="C66" s="10" t="s">
        <v>38</v>
      </c>
      <c r="D66" s="10">
        <v>22.9</v>
      </c>
      <c r="E66" s="10">
        <v>22.9</v>
      </c>
      <c r="F66" s="10"/>
      <c r="G66" s="10"/>
      <c r="H66" s="10" t="s">
        <v>24</v>
      </c>
    </row>
    <row r="67" spans="2:8" ht="12.75" customHeight="1" x14ac:dyDescent="0.25">
      <c r="B67" s="10">
        <v>59</v>
      </c>
      <c r="C67" s="10" t="s">
        <v>38</v>
      </c>
      <c r="D67" s="10">
        <v>17.8</v>
      </c>
      <c r="E67" s="10">
        <v>17.8</v>
      </c>
      <c r="F67" s="10"/>
      <c r="G67" s="10"/>
      <c r="H67" s="10" t="s">
        <v>24</v>
      </c>
    </row>
    <row r="68" spans="2:8" ht="12.75" customHeight="1" x14ac:dyDescent="0.25">
      <c r="B68" s="10">
        <v>60</v>
      </c>
      <c r="C68" s="10" t="s">
        <v>38</v>
      </c>
      <c r="D68" s="10">
        <v>19.399999999999999</v>
      </c>
      <c r="E68" s="10">
        <v>19.399999999999999</v>
      </c>
      <c r="F68" s="10"/>
      <c r="G68" s="10"/>
      <c r="H68" s="10" t="s">
        <v>24</v>
      </c>
    </row>
    <row r="69" spans="2:8" ht="12.75" customHeight="1" x14ac:dyDescent="0.25">
      <c r="B69" s="10">
        <v>61</v>
      </c>
      <c r="C69" s="10" t="s">
        <v>49</v>
      </c>
      <c r="D69" s="10">
        <v>6.1</v>
      </c>
      <c r="E69" s="10"/>
      <c r="F69">
        <v>6.1</v>
      </c>
      <c r="G69" s="10"/>
      <c r="H69" s="10"/>
    </row>
    <row r="70" spans="2:8" ht="12.75" customHeight="1" x14ac:dyDescent="0.25">
      <c r="B70" s="10">
        <v>62</v>
      </c>
      <c r="C70" s="10"/>
      <c r="D70" s="10"/>
      <c r="E70" s="10"/>
      <c r="F70" s="10"/>
      <c r="G70" s="10"/>
      <c r="H70" s="10"/>
    </row>
    <row r="71" spans="2:8" ht="12.75" customHeight="1" x14ac:dyDescent="0.25">
      <c r="B71" s="11" t="s">
        <v>50</v>
      </c>
      <c r="C71" s="10"/>
      <c r="D71" s="11">
        <f>SUM(D44:D70)</f>
        <v>556.49999999999989</v>
      </c>
      <c r="E71" s="11">
        <f>SUM(E44:E70)</f>
        <v>550.39999999999986</v>
      </c>
      <c r="F71" s="11">
        <f>SUM(F45:F70)</f>
        <v>6.1</v>
      </c>
      <c r="G71" s="10"/>
    </row>
    <row r="73" spans="2:8" ht="12.75" customHeight="1" x14ac:dyDescent="0.25">
      <c r="B73" s="10">
        <v>63</v>
      </c>
      <c r="C73" s="10" t="s">
        <v>46</v>
      </c>
      <c r="D73" s="10">
        <v>32</v>
      </c>
      <c r="E73" s="10">
        <v>32</v>
      </c>
      <c r="F73" s="10"/>
      <c r="G73" s="10"/>
      <c r="H73" s="10" t="s">
        <v>20</v>
      </c>
    </row>
    <row r="74" spans="2:8" ht="12.75" customHeight="1" x14ac:dyDescent="0.25">
      <c r="B74" s="10">
        <v>64</v>
      </c>
      <c r="C74" s="10" t="s">
        <v>38</v>
      </c>
      <c r="D74" s="10">
        <v>13.7</v>
      </c>
      <c r="E74" s="10">
        <v>13.7</v>
      </c>
      <c r="F74" s="10"/>
      <c r="G74" s="10"/>
      <c r="H74" s="10" t="s">
        <v>51</v>
      </c>
    </row>
    <row r="75" spans="2:8" ht="12.75" customHeight="1" x14ac:dyDescent="0.25">
      <c r="B75" s="10">
        <v>65</v>
      </c>
      <c r="C75" s="10" t="s">
        <v>38</v>
      </c>
      <c r="D75" s="10">
        <v>15.4</v>
      </c>
      <c r="E75" s="10">
        <v>15.4</v>
      </c>
      <c r="F75" s="10"/>
      <c r="G75" s="10"/>
      <c r="H75" s="10" t="s">
        <v>52</v>
      </c>
    </row>
    <row r="76" spans="2:8" ht="12.75" customHeight="1" x14ac:dyDescent="0.25">
      <c r="B76" s="10">
        <v>66</v>
      </c>
      <c r="C76" s="10" t="s">
        <v>38</v>
      </c>
      <c r="D76" s="10">
        <v>20.399999999999999</v>
      </c>
      <c r="E76">
        <v>20.399999999999999</v>
      </c>
      <c r="F76" s="10"/>
      <c r="G76" s="10"/>
      <c r="H76" s="10" t="s">
        <v>52</v>
      </c>
    </row>
    <row r="77" spans="2:8" ht="12.75" customHeight="1" x14ac:dyDescent="0.25">
      <c r="B77" s="10">
        <v>67</v>
      </c>
      <c r="C77" s="10" t="s">
        <v>38</v>
      </c>
      <c r="D77" s="10">
        <v>21.8</v>
      </c>
      <c r="E77" s="10">
        <v>21.8</v>
      </c>
      <c r="F77" s="10"/>
      <c r="G77" s="10"/>
      <c r="H77" s="10" t="s">
        <v>52</v>
      </c>
    </row>
    <row r="78" spans="2:8" ht="12.75" customHeight="1" x14ac:dyDescent="0.25">
      <c r="B78" s="10">
        <v>68</v>
      </c>
      <c r="C78" s="10" t="s">
        <v>38</v>
      </c>
      <c r="D78" s="10">
        <v>15.1</v>
      </c>
      <c r="E78" s="10">
        <v>15.1</v>
      </c>
      <c r="F78" s="10"/>
      <c r="G78" s="10"/>
      <c r="H78" s="10" t="s">
        <v>52</v>
      </c>
    </row>
    <row r="79" spans="2:8" ht="12.75" customHeight="1" x14ac:dyDescent="0.25">
      <c r="B79" s="10">
        <v>69</v>
      </c>
      <c r="C79" s="10" t="s">
        <v>38</v>
      </c>
      <c r="D79" s="10">
        <v>15.3</v>
      </c>
      <c r="E79" s="10">
        <v>15.3</v>
      </c>
      <c r="F79" s="10"/>
      <c r="G79" s="10"/>
      <c r="H79" s="10" t="s">
        <v>52</v>
      </c>
    </row>
    <row r="80" spans="2:8" ht="12.75" customHeight="1" x14ac:dyDescent="0.25">
      <c r="B80" s="10" t="s">
        <v>53</v>
      </c>
      <c r="C80" s="10" t="s">
        <v>74</v>
      </c>
      <c r="D80" s="10">
        <v>2.5</v>
      </c>
      <c r="E80" s="10"/>
      <c r="F80" s="10"/>
      <c r="G80" s="10">
        <v>2.5</v>
      </c>
      <c r="H80" s="15" t="s">
        <v>88</v>
      </c>
    </row>
    <row r="81" spans="2:8" ht="12.75" customHeight="1" x14ac:dyDescent="0.25">
      <c r="B81" s="10">
        <v>72</v>
      </c>
      <c r="C81" s="10" t="s">
        <v>54</v>
      </c>
      <c r="D81" s="10">
        <v>5.3</v>
      </c>
      <c r="E81" s="10"/>
      <c r="F81" s="10"/>
      <c r="G81" s="10">
        <v>5.3</v>
      </c>
      <c r="H81" s="10" t="s">
        <v>31</v>
      </c>
    </row>
    <row r="82" spans="2:8" ht="12.75" customHeight="1" x14ac:dyDescent="0.25">
      <c r="B82" s="10" t="s">
        <v>55</v>
      </c>
      <c r="C82" s="10" t="s">
        <v>32</v>
      </c>
      <c r="D82" s="10">
        <v>9.6</v>
      </c>
      <c r="E82" s="10">
        <v>9.6</v>
      </c>
      <c r="F82" s="10"/>
      <c r="G82" s="10"/>
      <c r="H82" s="10" t="s">
        <v>20</v>
      </c>
    </row>
    <row r="83" spans="2:8" ht="12.75" customHeight="1" x14ac:dyDescent="0.25">
      <c r="B83" s="10" t="s">
        <v>56</v>
      </c>
      <c r="C83" s="10" t="s">
        <v>32</v>
      </c>
      <c r="D83" s="10">
        <v>8.6999999999999993</v>
      </c>
      <c r="E83" s="10">
        <v>8.6999999999999993</v>
      </c>
      <c r="F83" s="10"/>
      <c r="G83" s="10"/>
      <c r="H83" s="10" t="s">
        <v>20</v>
      </c>
    </row>
    <row r="84" spans="2:8" ht="12.75" customHeight="1" x14ac:dyDescent="0.25">
      <c r="B84" s="10">
        <v>77</v>
      </c>
      <c r="C84" s="10" t="s">
        <v>57</v>
      </c>
      <c r="D84" s="10">
        <v>11.9</v>
      </c>
      <c r="E84" s="10">
        <v>11.9</v>
      </c>
      <c r="F84" s="10"/>
      <c r="G84" s="10"/>
      <c r="H84" s="10" t="s">
        <v>18</v>
      </c>
    </row>
    <row r="85" spans="2:8" ht="12.75" customHeight="1" x14ac:dyDescent="0.25">
      <c r="B85" s="10">
        <v>78</v>
      </c>
      <c r="C85" s="10" t="s">
        <v>57</v>
      </c>
      <c r="D85" s="10">
        <v>17.600000000000001</v>
      </c>
      <c r="E85" s="10">
        <v>17.600000000000001</v>
      </c>
      <c r="F85" s="10"/>
      <c r="G85" s="10"/>
      <c r="H85" s="10" t="s">
        <v>18</v>
      </c>
    </row>
    <row r="86" spans="2:8" ht="12.75" customHeight="1" x14ac:dyDescent="0.25">
      <c r="B86" s="10">
        <v>79</v>
      </c>
      <c r="C86" s="10" t="s">
        <v>57</v>
      </c>
      <c r="D86" s="10">
        <v>17.100000000000001</v>
      </c>
      <c r="E86" s="10">
        <v>17.100000000000001</v>
      </c>
      <c r="F86" s="10"/>
      <c r="G86" s="10"/>
      <c r="H86" s="15" t="s">
        <v>52</v>
      </c>
    </row>
    <row r="87" spans="2:8" ht="12.75" customHeight="1" x14ac:dyDescent="0.25">
      <c r="B87" s="10">
        <v>80</v>
      </c>
      <c r="C87" s="10" t="s">
        <v>38</v>
      </c>
      <c r="D87" s="10">
        <v>20</v>
      </c>
      <c r="E87" s="10">
        <v>20</v>
      </c>
      <c r="F87" s="10"/>
      <c r="G87" s="10"/>
      <c r="H87" s="10" t="s">
        <v>18</v>
      </c>
    </row>
    <row r="88" spans="2:8" ht="12.75" customHeight="1" x14ac:dyDescent="0.25">
      <c r="B88" s="10">
        <v>81</v>
      </c>
      <c r="C88" s="10" t="s">
        <v>38</v>
      </c>
      <c r="D88" s="10">
        <v>19.899999999999999</v>
      </c>
      <c r="E88" s="10">
        <v>19.899999999999999</v>
      </c>
      <c r="F88" s="10"/>
      <c r="G88" s="10"/>
      <c r="H88" s="10" t="s">
        <v>18</v>
      </c>
    </row>
    <row r="89" spans="2:8" ht="12.75" customHeight="1" x14ac:dyDescent="0.25">
      <c r="B89" s="10">
        <v>82</v>
      </c>
      <c r="C89" s="10" t="s">
        <v>38</v>
      </c>
      <c r="D89" s="10">
        <v>22.9</v>
      </c>
      <c r="E89" s="10">
        <v>22.9</v>
      </c>
      <c r="F89" s="10"/>
      <c r="G89" s="10"/>
      <c r="H89" s="10" t="s">
        <v>18</v>
      </c>
    </row>
    <row r="90" spans="2:8" ht="12.75" customHeight="1" x14ac:dyDescent="0.25">
      <c r="B90" s="10">
        <v>83</v>
      </c>
      <c r="C90" s="10" t="s">
        <v>38</v>
      </c>
      <c r="D90" s="10">
        <v>17.5</v>
      </c>
      <c r="E90" s="10">
        <v>17.5</v>
      </c>
      <c r="F90" s="10"/>
      <c r="G90" s="10"/>
      <c r="H90" s="10" t="s">
        <v>18</v>
      </c>
    </row>
    <row r="91" spans="2:8" ht="12.75" customHeight="1" x14ac:dyDescent="0.25">
      <c r="B91" s="10">
        <v>84</v>
      </c>
      <c r="C91" s="10" t="s">
        <v>38</v>
      </c>
      <c r="D91" s="10">
        <v>20.8</v>
      </c>
      <c r="E91" s="10">
        <v>20.8</v>
      </c>
      <c r="F91" s="10"/>
      <c r="G91" s="10"/>
      <c r="H91" s="10" t="s">
        <v>18</v>
      </c>
    </row>
    <row r="92" spans="2:8" ht="12.75" customHeight="1" x14ac:dyDescent="0.25">
      <c r="B92" s="10">
        <v>85</v>
      </c>
      <c r="C92" s="10" t="s">
        <v>38</v>
      </c>
      <c r="D92" s="10">
        <v>19.8</v>
      </c>
      <c r="E92" s="10">
        <v>19.8</v>
      </c>
      <c r="F92" s="10"/>
      <c r="G92" s="10"/>
      <c r="H92" s="10" t="s">
        <v>18</v>
      </c>
    </row>
    <row r="93" spans="2:8" ht="12.75" customHeight="1" x14ac:dyDescent="0.25">
      <c r="B93" s="10">
        <v>86</v>
      </c>
      <c r="C93" s="10" t="s">
        <v>38</v>
      </c>
      <c r="D93" s="10">
        <v>20.9</v>
      </c>
      <c r="E93" s="10">
        <v>20.9</v>
      </c>
      <c r="F93" s="10"/>
      <c r="G93" s="10"/>
      <c r="H93" s="10" t="s">
        <v>18</v>
      </c>
    </row>
    <row r="94" spans="2:8" ht="12.75" customHeight="1" x14ac:dyDescent="0.25">
      <c r="B94" s="10" t="s">
        <v>58</v>
      </c>
      <c r="C94" s="10" t="s">
        <v>46</v>
      </c>
      <c r="D94" s="10">
        <v>20.5</v>
      </c>
      <c r="E94" s="10">
        <v>20.5</v>
      </c>
      <c r="F94" s="10"/>
      <c r="G94" s="10"/>
      <c r="H94" s="10" t="s">
        <v>73</v>
      </c>
    </row>
    <row r="95" spans="2:8" ht="12.75" customHeight="1" x14ac:dyDescent="0.25">
      <c r="B95" s="10">
        <v>87</v>
      </c>
      <c r="C95" s="10" t="s">
        <v>46</v>
      </c>
      <c r="D95" s="10">
        <v>73.5</v>
      </c>
      <c r="E95" s="10">
        <v>73.5</v>
      </c>
      <c r="F95" s="10"/>
      <c r="G95" s="10"/>
      <c r="H95" s="10" t="s">
        <v>73</v>
      </c>
    </row>
    <row r="96" spans="2:8" ht="12.75" customHeight="1" x14ac:dyDescent="0.25">
      <c r="B96" s="10">
        <v>88</v>
      </c>
      <c r="C96" s="10" t="s">
        <v>38</v>
      </c>
      <c r="D96" s="10">
        <v>19.8</v>
      </c>
      <c r="E96" s="10">
        <v>19.8</v>
      </c>
      <c r="F96" s="10"/>
      <c r="G96" s="10"/>
      <c r="H96" s="10" t="s">
        <v>18</v>
      </c>
    </row>
    <row r="97" spans="2:8" ht="12.75" customHeight="1" x14ac:dyDescent="0.25">
      <c r="B97" s="10">
        <v>89</v>
      </c>
      <c r="C97" s="10" t="s">
        <v>38</v>
      </c>
      <c r="D97" s="10">
        <v>18.600000000000001</v>
      </c>
      <c r="E97" s="10">
        <v>18.600000000000001</v>
      </c>
      <c r="F97" s="10"/>
      <c r="G97" s="10"/>
      <c r="H97" s="10" t="s">
        <v>18</v>
      </c>
    </row>
    <row r="98" spans="2:8" ht="12.75" customHeight="1" x14ac:dyDescent="0.25">
      <c r="B98" s="10">
        <v>90</v>
      </c>
      <c r="C98" s="10" t="s">
        <v>38</v>
      </c>
      <c r="D98" s="10">
        <v>25.4</v>
      </c>
      <c r="E98" s="10">
        <v>25.4</v>
      </c>
      <c r="F98" s="10"/>
      <c r="G98" s="10"/>
      <c r="H98" s="10" t="s">
        <v>18</v>
      </c>
    </row>
    <row r="99" spans="2:8" ht="12.75" customHeight="1" x14ac:dyDescent="0.25">
      <c r="B99" s="10">
        <v>91</v>
      </c>
      <c r="C99" s="10" t="s">
        <v>38</v>
      </c>
      <c r="D99" s="10">
        <v>35.299999999999997</v>
      </c>
      <c r="E99" s="10">
        <v>35.299999999999997</v>
      </c>
      <c r="F99" s="10"/>
      <c r="G99" s="10"/>
      <c r="H99" s="10" t="s">
        <v>18</v>
      </c>
    </row>
    <row r="100" spans="2:8" ht="12.75" customHeight="1" x14ac:dyDescent="0.25">
      <c r="B100" s="10">
        <v>92</v>
      </c>
      <c r="C100" s="10" t="s">
        <v>49</v>
      </c>
      <c r="D100" s="10">
        <v>8.4</v>
      </c>
      <c r="E100" s="10"/>
      <c r="F100" s="10">
        <v>8.4</v>
      </c>
      <c r="G100" s="10"/>
      <c r="H100" s="10"/>
    </row>
    <row r="101" spans="2:8" ht="12.75" customHeight="1" x14ac:dyDescent="0.25">
      <c r="B101" s="13" t="s">
        <v>59</v>
      </c>
      <c r="C101" s="12"/>
      <c r="D101" s="11">
        <f>SUM(D73:D100)</f>
        <v>549.69999999999993</v>
      </c>
      <c r="E101" s="11">
        <f>SUM(E73:E100)</f>
        <v>533.5</v>
      </c>
      <c r="F101" s="11">
        <v>8.4</v>
      </c>
    </row>
    <row r="103" spans="2:8" ht="12.75" customHeight="1" x14ac:dyDescent="0.25">
      <c r="B103" s="10">
        <v>93</v>
      </c>
      <c r="C103" s="10" t="s">
        <v>25</v>
      </c>
      <c r="D103" s="10">
        <v>31.8</v>
      </c>
      <c r="E103" s="10">
        <v>31.8</v>
      </c>
      <c r="F103" s="10"/>
      <c r="G103" s="10"/>
      <c r="H103" s="10" t="s">
        <v>60</v>
      </c>
    </row>
    <row r="104" spans="2:8" ht="12.75" customHeight="1" x14ac:dyDescent="0.25">
      <c r="B104" s="10">
        <v>94</v>
      </c>
      <c r="C104" s="10" t="s">
        <v>38</v>
      </c>
      <c r="D104" s="10">
        <v>20.3</v>
      </c>
      <c r="E104" s="10">
        <v>20.3</v>
      </c>
      <c r="F104" s="10"/>
      <c r="G104" s="10"/>
      <c r="H104" s="10" t="s">
        <v>61</v>
      </c>
    </row>
    <row r="105" spans="2:8" ht="12.75" customHeight="1" x14ac:dyDescent="0.25">
      <c r="B105" s="10">
        <v>95</v>
      </c>
      <c r="C105" s="10" t="s">
        <v>38</v>
      </c>
      <c r="D105" s="10">
        <v>48.7</v>
      </c>
      <c r="E105" s="10">
        <v>48.7</v>
      </c>
      <c r="F105" s="10"/>
      <c r="G105" s="10"/>
      <c r="H105" s="10" t="s">
        <v>61</v>
      </c>
    </row>
    <row r="106" spans="2:8" ht="12.75" customHeight="1" x14ac:dyDescent="0.25">
      <c r="B106" s="10">
        <v>96</v>
      </c>
      <c r="C106" s="10" t="s">
        <v>38</v>
      </c>
      <c r="D106" s="10">
        <v>31.5</v>
      </c>
      <c r="E106" s="10">
        <v>31.5</v>
      </c>
      <c r="F106" s="10"/>
      <c r="G106" s="10"/>
      <c r="H106" s="10" t="s">
        <v>61</v>
      </c>
    </row>
    <row r="107" spans="2:8" ht="12.75" customHeight="1" x14ac:dyDescent="0.25">
      <c r="B107" s="10">
        <v>97</v>
      </c>
      <c r="C107" s="10" t="s">
        <v>38</v>
      </c>
      <c r="D107" s="10">
        <v>36</v>
      </c>
      <c r="E107" s="10">
        <v>36</v>
      </c>
      <c r="F107" s="10"/>
      <c r="G107" s="10"/>
      <c r="H107" s="10" t="s">
        <v>61</v>
      </c>
    </row>
    <row r="108" spans="2:8" ht="12.75" customHeight="1" x14ac:dyDescent="0.25">
      <c r="B108" s="10">
        <v>98.100999999999999</v>
      </c>
      <c r="C108" s="10" t="s">
        <v>32</v>
      </c>
      <c r="D108" s="10">
        <v>9.1999999999999993</v>
      </c>
      <c r="E108" s="10">
        <v>9.1999999999999993</v>
      </c>
      <c r="F108" s="10"/>
      <c r="G108" s="10"/>
      <c r="H108" s="10" t="s">
        <v>60</v>
      </c>
    </row>
    <row r="109" spans="2:8" ht="12.75" customHeight="1" x14ac:dyDescent="0.25">
      <c r="B109" s="10" t="s">
        <v>62</v>
      </c>
      <c r="C109" s="10" t="s">
        <v>32</v>
      </c>
      <c r="D109" s="10">
        <v>9.1999999999999993</v>
      </c>
      <c r="E109" s="10">
        <v>9.1999999999999993</v>
      </c>
      <c r="F109" s="10"/>
      <c r="G109" s="10"/>
      <c r="H109" s="10" t="s">
        <v>60</v>
      </c>
    </row>
    <row r="110" spans="2:8" ht="12.75" customHeight="1" x14ac:dyDescent="0.25">
      <c r="B110" s="10">
        <v>102</v>
      </c>
      <c r="C110" s="10" t="s">
        <v>63</v>
      </c>
      <c r="D110" s="10">
        <v>21.6</v>
      </c>
      <c r="E110" s="10">
        <v>21.6</v>
      </c>
      <c r="F110" s="10"/>
      <c r="G110" s="10"/>
      <c r="H110" s="10" t="s">
        <v>60</v>
      </c>
    </row>
    <row r="111" spans="2:8" ht="12.75" customHeight="1" x14ac:dyDescent="0.25">
      <c r="B111" s="10">
        <v>103</v>
      </c>
      <c r="C111" s="10" t="s">
        <v>64</v>
      </c>
      <c r="D111" s="10">
        <v>97.9</v>
      </c>
      <c r="E111" s="10">
        <v>97.9</v>
      </c>
      <c r="F111" s="10"/>
      <c r="G111" s="10"/>
      <c r="H111" s="10" t="s">
        <v>60</v>
      </c>
    </row>
    <row r="112" spans="2:8" ht="12.75" customHeight="1" x14ac:dyDescent="0.25">
      <c r="B112" s="10">
        <v>104</v>
      </c>
      <c r="C112" s="10" t="s">
        <v>38</v>
      </c>
      <c r="D112" s="10">
        <v>19.8</v>
      </c>
      <c r="E112" s="10">
        <v>19.8</v>
      </c>
      <c r="F112" s="10"/>
      <c r="G112" s="10"/>
      <c r="H112" s="10" t="s">
        <v>65</v>
      </c>
    </row>
    <row r="113" spans="2:8" ht="12.75" customHeight="1" x14ac:dyDescent="0.25">
      <c r="B113" s="10">
        <v>105</v>
      </c>
      <c r="C113" s="10" t="s">
        <v>38</v>
      </c>
      <c r="D113" s="10">
        <v>21.8</v>
      </c>
      <c r="E113" s="10">
        <v>21.8</v>
      </c>
      <c r="F113" s="10"/>
      <c r="G113" s="10"/>
      <c r="H113" s="10" t="s">
        <v>65</v>
      </c>
    </row>
    <row r="114" spans="2:8" ht="12.75" customHeight="1" x14ac:dyDescent="0.25">
      <c r="B114" s="10">
        <v>106</v>
      </c>
      <c r="C114" s="10" t="s">
        <v>38</v>
      </c>
      <c r="D114" s="10">
        <v>18.8</v>
      </c>
      <c r="E114" s="10">
        <v>18.8</v>
      </c>
      <c r="F114" s="10"/>
      <c r="G114" s="10"/>
      <c r="H114" s="10" t="s">
        <v>65</v>
      </c>
    </row>
    <row r="115" spans="2:8" ht="12.75" customHeight="1" x14ac:dyDescent="0.25">
      <c r="B115" s="10">
        <v>107</v>
      </c>
      <c r="C115" s="10" t="s">
        <v>38</v>
      </c>
      <c r="D115" s="10">
        <v>22.6</v>
      </c>
      <c r="E115" s="10">
        <v>22.6</v>
      </c>
      <c r="F115" s="10"/>
      <c r="G115" s="10"/>
      <c r="H115" s="15" t="s">
        <v>80</v>
      </c>
    </row>
    <row r="116" spans="2:8" ht="12.75" customHeight="1" x14ac:dyDescent="0.25">
      <c r="B116" s="10">
        <v>108</v>
      </c>
      <c r="C116" s="10" t="s">
        <v>38</v>
      </c>
      <c r="D116" s="10">
        <v>18.100000000000001</v>
      </c>
      <c r="E116" s="10">
        <v>18.100000000000001</v>
      </c>
      <c r="F116" s="10"/>
      <c r="G116" s="10"/>
      <c r="H116" s="15" t="s">
        <v>66</v>
      </c>
    </row>
    <row r="117" spans="2:8" ht="12.75" customHeight="1" x14ac:dyDescent="0.25">
      <c r="B117" s="10">
        <v>109</v>
      </c>
      <c r="C117" s="10" t="s">
        <v>38</v>
      </c>
      <c r="D117" s="10">
        <v>21.1</v>
      </c>
      <c r="E117" s="10">
        <v>21.1</v>
      </c>
      <c r="F117" s="10"/>
      <c r="G117" s="10"/>
      <c r="H117" s="15" t="s">
        <v>66</v>
      </c>
    </row>
    <row r="118" spans="2:8" ht="12.75" customHeight="1" x14ac:dyDescent="0.25">
      <c r="B118" s="10">
        <v>110</v>
      </c>
      <c r="C118" s="10" t="s">
        <v>25</v>
      </c>
      <c r="D118" s="10">
        <v>60.6</v>
      </c>
      <c r="E118" s="10">
        <v>60.6</v>
      </c>
      <c r="F118" s="10"/>
      <c r="G118" s="10"/>
      <c r="H118" s="15" t="s">
        <v>73</v>
      </c>
    </row>
    <row r="119" spans="2:8" ht="12.75" customHeight="1" x14ac:dyDescent="0.25">
      <c r="B119" s="10">
        <v>111</v>
      </c>
      <c r="C119" s="10" t="s">
        <v>38</v>
      </c>
      <c r="D119" s="10">
        <v>17.8</v>
      </c>
      <c r="E119" s="10">
        <v>17.8</v>
      </c>
      <c r="F119" s="10"/>
      <c r="G119" s="10"/>
      <c r="H119" s="15" t="s">
        <v>67</v>
      </c>
    </row>
    <row r="120" spans="2:8" ht="12.75" customHeight="1" x14ac:dyDescent="0.25">
      <c r="B120" s="10">
        <v>112</v>
      </c>
      <c r="C120" s="10" t="s">
        <v>38</v>
      </c>
      <c r="D120" s="10">
        <v>22</v>
      </c>
      <c r="E120" s="10">
        <v>22</v>
      </c>
      <c r="F120" s="10"/>
      <c r="G120" s="10"/>
      <c r="H120" s="15" t="s">
        <v>80</v>
      </c>
    </row>
    <row r="121" spans="2:8" ht="12.75" customHeight="1" x14ac:dyDescent="0.25">
      <c r="B121" s="10">
        <v>113</v>
      </c>
      <c r="C121" s="10" t="s">
        <v>38</v>
      </c>
      <c r="D121" s="10">
        <v>18.5</v>
      </c>
      <c r="E121" s="10">
        <v>18.5</v>
      </c>
      <c r="F121" s="10"/>
      <c r="G121" s="10"/>
      <c r="H121" s="15" t="s">
        <v>80</v>
      </c>
    </row>
    <row r="122" spans="2:8" ht="12.75" customHeight="1" x14ac:dyDescent="0.25">
      <c r="B122" s="10">
        <v>114</v>
      </c>
      <c r="C122" s="10" t="s">
        <v>38</v>
      </c>
      <c r="D122" s="10">
        <v>19.600000000000001</v>
      </c>
      <c r="E122" s="10">
        <v>19.600000000000001</v>
      </c>
      <c r="F122" s="10"/>
      <c r="G122" s="10"/>
      <c r="H122" s="15" t="s">
        <v>80</v>
      </c>
    </row>
    <row r="123" spans="2:8" ht="12.75" customHeight="1" x14ac:dyDescent="0.25">
      <c r="B123" s="14">
        <v>115</v>
      </c>
      <c r="C123" s="14" t="s">
        <v>49</v>
      </c>
      <c r="D123" s="14">
        <v>8.4</v>
      </c>
      <c r="E123" s="10"/>
      <c r="F123" s="10">
        <v>8.4</v>
      </c>
      <c r="G123" s="10"/>
      <c r="H123" s="10" t="s">
        <v>36</v>
      </c>
    </row>
    <row r="124" spans="2:8" ht="12.75" customHeight="1" x14ac:dyDescent="0.25">
      <c r="B124" s="11" t="s">
        <v>68</v>
      </c>
      <c r="C124" s="10"/>
      <c r="D124" s="11">
        <f>SUM(D103:D123)</f>
        <v>575.30000000000018</v>
      </c>
      <c r="E124" s="11">
        <f>SUM(E103:E123)</f>
        <v>566.9000000000002</v>
      </c>
      <c r="F124" s="11">
        <v>8.4</v>
      </c>
      <c r="G124" s="10"/>
      <c r="H124" s="10"/>
    </row>
    <row r="125" spans="2:8" ht="12.75" customHeight="1" x14ac:dyDescent="0.25">
      <c r="B125" s="35" t="s">
        <v>87</v>
      </c>
      <c r="C125" s="35"/>
      <c r="D125" s="35"/>
      <c r="E125" s="35">
        <f>E124+E101+E71+E42</f>
        <v>2109.2999999999997</v>
      </c>
      <c r="F125" s="36"/>
      <c r="G125" s="36"/>
      <c r="H125" s="36"/>
    </row>
    <row r="127" spans="2:8" ht="12.75" customHeight="1" x14ac:dyDescent="0.25">
      <c r="B127" t="s">
        <v>72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xs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5d5ef-9f4b-4445-abe8-84a77c292844" elementFormDefault="qualified">
    <xsd:import namespace="http://schemas.microsoft.com/office/2006/documentManagement/types"/>
    <xsd:import namespace="http://schemas.microsoft.com/office/infopath/2007/PartnerControl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4E24B7-3282-4DAE-BDEC-1C185CE18D75}">
  <ds:schemaRefs>
    <ds:schemaRef ds:uri="9b75d5ef-9f4b-4445-abe8-84a77c292844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6578158-5088-4140-8CB7-F67FA9D855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7E7A05-82F9-42DD-B689-C55210FCB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Company>Põllumajandusamet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Jaanus Müür</dc:creator>
  <cp:lastModifiedBy>Ülle Tamm</cp:lastModifiedBy>
  <dcterms:created xsi:type="dcterms:W3CDTF">2016-06-06T06:59:44Z</dcterms:created>
  <dcterms:modified xsi:type="dcterms:W3CDTF">2017-01-05T12:18:16Z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